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მოსალოდნელი ხარჯები_2703030702" sheetId="3" r:id="rId1"/>
    <sheet name="მოსალოდნელი ხარჯები_270106" sheetId="2" r:id="rId2"/>
  </sheets>
  <definedNames>
    <definedName name="_xlnm._FilterDatabase" localSheetId="1" hidden="1">'მოსალოდნელი ხარჯები_270106'!$A$2:$T$14</definedName>
    <definedName name="_xlnm._FilterDatabase" localSheetId="0" hidden="1">'მოსალოდნელი ხარჯები_2703030702'!$A$2:$T$14</definedName>
    <definedName name="DATA1" localSheetId="0">#REF!</definedName>
    <definedName name="DATA1">#REF!</definedName>
    <definedName name="_xlnm.Print_Area" localSheetId="1">'მოსალოდნელი ხარჯები_270106'!$B$2:$R$14</definedName>
    <definedName name="_xlnm.Print_Area" localSheetId="0">'მოსალოდნელი ხარჯები_2703030702'!$B$2:$R$14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3" l="1"/>
  <c r="K10" i="3" l="1"/>
  <c r="J4" i="3" l="1"/>
  <c r="J3" i="3" s="1"/>
  <c r="M4" i="2" l="1"/>
  <c r="P11" i="2" l="1"/>
  <c r="P10" i="2"/>
  <c r="P6" i="2"/>
  <c r="P5" i="2"/>
  <c r="P7" i="2"/>
  <c r="P8" i="2"/>
  <c r="P9" i="2"/>
  <c r="D4" i="3" l="1"/>
  <c r="P14" i="3"/>
  <c r="R14" i="3" s="1"/>
  <c r="L14" i="3"/>
  <c r="K14" i="3"/>
  <c r="P13" i="3"/>
  <c r="R13" i="3" s="1"/>
  <c r="L13" i="3"/>
  <c r="K13" i="3"/>
  <c r="P12" i="3"/>
  <c r="Q12" i="3" s="1"/>
  <c r="L12" i="3"/>
  <c r="K12" i="3"/>
  <c r="P11" i="3"/>
  <c r="R11" i="3" s="1"/>
  <c r="L11" i="3"/>
  <c r="K11" i="3"/>
  <c r="R10" i="3"/>
  <c r="L10" i="3"/>
  <c r="P9" i="3"/>
  <c r="R9" i="3" s="1"/>
  <c r="L9" i="3"/>
  <c r="K9" i="3"/>
  <c r="P8" i="3"/>
  <c r="Q8" i="3" s="1"/>
  <c r="L8" i="3"/>
  <c r="K8" i="3"/>
  <c r="P7" i="3"/>
  <c r="Q7" i="3" s="1"/>
  <c r="L7" i="3"/>
  <c r="K7" i="3"/>
  <c r="R6" i="3"/>
  <c r="L6" i="3"/>
  <c r="P5" i="3"/>
  <c r="L5" i="3"/>
  <c r="K5" i="3"/>
  <c r="O4" i="3"/>
  <c r="O3" i="3" s="1"/>
  <c r="N4" i="3"/>
  <c r="N3" i="3" s="1"/>
  <c r="M4" i="3"/>
  <c r="M3" i="3" s="1"/>
  <c r="I4" i="3"/>
  <c r="I3" i="3" s="1"/>
  <c r="H4" i="3"/>
  <c r="G4" i="3"/>
  <c r="F4" i="3"/>
  <c r="F3" i="3" s="1"/>
  <c r="E4" i="3"/>
  <c r="E3" i="3" s="1"/>
  <c r="H3" i="3"/>
  <c r="G3" i="3"/>
  <c r="R12" i="3" l="1"/>
  <c r="P4" i="3"/>
  <c r="R4" i="3" s="1"/>
  <c r="R8" i="3"/>
  <c r="Q11" i="3"/>
  <c r="R7" i="3"/>
  <c r="L4" i="3"/>
  <c r="D3" i="3"/>
  <c r="Q9" i="3"/>
  <c r="Q13" i="3"/>
  <c r="L3" i="3"/>
  <c r="K4" i="3"/>
  <c r="R5" i="3"/>
  <c r="Q6" i="3"/>
  <c r="Q10" i="3"/>
  <c r="Q14" i="3"/>
  <c r="Q5" i="3"/>
  <c r="N4" i="2"/>
  <c r="O4" i="2"/>
  <c r="D4" i="2"/>
  <c r="G4" i="2"/>
  <c r="H4" i="2"/>
  <c r="I4" i="2"/>
  <c r="J4" i="2"/>
  <c r="E4" i="2"/>
  <c r="P3" i="3" l="1"/>
  <c r="R3" i="3" s="1"/>
  <c r="Q4" i="3"/>
  <c r="K3" i="3"/>
  <c r="K4" i="2"/>
  <c r="I3" i="2"/>
  <c r="N3" i="2"/>
  <c r="M3" i="2"/>
  <c r="Q3" i="3" l="1"/>
  <c r="O3" i="2"/>
  <c r="H3" i="2"/>
  <c r="G3" i="2"/>
  <c r="D3" i="2"/>
  <c r="L14" i="2"/>
  <c r="L13" i="2"/>
  <c r="P12" i="2"/>
  <c r="L8" i="2"/>
  <c r="L7" i="2"/>
  <c r="Q6" i="2"/>
  <c r="Q5" i="2" l="1"/>
  <c r="R11" i="2"/>
  <c r="Q11" i="2"/>
  <c r="R5" i="2"/>
  <c r="R9" i="2"/>
  <c r="Q9" i="2"/>
  <c r="K13" i="2"/>
  <c r="P13" i="2"/>
  <c r="R13" i="2" s="1"/>
  <c r="R6" i="2"/>
  <c r="R10" i="2"/>
  <c r="Q10" i="2"/>
  <c r="K14" i="2"/>
  <c r="P14" i="2"/>
  <c r="R14" i="2" s="1"/>
  <c r="K7" i="2"/>
  <c r="R7" i="2"/>
  <c r="K8" i="2"/>
  <c r="R8" i="2"/>
  <c r="R12" i="2"/>
  <c r="Q12" i="2"/>
  <c r="L6" i="2"/>
  <c r="K6" i="2"/>
  <c r="L5" i="2"/>
  <c r="K5" i="2"/>
  <c r="L10" i="2"/>
  <c r="K10" i="2"/>
  <c r="L11" i="2"/>
  <c r="K11" i="2"/>
  <c r="L9" i="2"/>
  <c r="K9" i="2"/>
  <c r="L12" i="2"/>
  <c r="K12" i="2"/>
  <c r="E3" i="2"/>
  <c r="P4" i="2" l="1"/>
  <c r="Q4" i="2" s="1"/>
  <c r="Q7" i="2"/>
  <c r="Q14" i="2"/>
  <c r="Q8" i="2"/>
  <c r="Q13" i="2"/>
  <c r="J3" i="2"/>
  <c r="L3" i="2" s="1"/>
  <c r="L4" i="2"/>
  <c r="P3" i="2" l="1"/>
  <c r="R4" i="2"/>
  <c r="K3" i="2"/>
  <c r="R3" i="2" l="1"/>
  <c r="Q3" i="2"/>
</calcChain>
</file>

<file path=xl/sharedStrings.xml><?xml version="1.0" encoding="utf-8"?>
<sst xmlns="http://schemas.openxmlformats.org/spreadsheetml/2006/main" count="92" uniqueCount="32">
  <si>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</si>
  <si>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</si>
  <si>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</si>
  <si>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</si>
  <si>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</si>
  <si>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</si>
  <si>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</si>
  <si>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</si>
  <si>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</si>
  <si>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</si>
  <si>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</si>
  <si>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</si>
  <si>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</si>
  <si>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</si>
  <si>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დამტკიცებული 6 თვე</t>
  </si>
  <si>
    <t>დაზუსტებული წლიური</t>
  </si>
  <si>
    <t>დაზუსტებული 6 თვე</t>
  </si>
  <si>
    <t>საკასო I კვარტალი</t>
  </si>
  <si>
    <t>მოსალოდნელი მაისი</t>
  </si>
  <si>
    <t>მოსალოდნელი ივნისი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</si>
  <si>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</si>
  <si>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</si>
  <si>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</si>
  <si>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</si>
  <si>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</si>
  <si>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</si>
  <si>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</si>
  <si>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</si>
  <si>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</si>
  <si>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აპარატი</t>
  </si>
  <si>
    <t>საგანგებო სიტუაციების კოორდინაციისა და გადაუდებელი დახმარების მართვა</t>
  </si>
  <si>
    <t>სასწრაფო სამედიცინო გადაუდებელი დახმარება და სამედიცინო ტრანსპორტირება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</si>
</sst>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</cellStyleXfs>
  <cellXfs count="34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  <xf numFmtId="164" fontId="6" fillId="4" borderId="2" xfId="2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64" fontId="10" fillId="4" borderId="2" xfId="2" applyNumberFormat="1" applyFont="1" applyFill="1" applyBorder="1" applyAlignment="1" applyProtection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164" fontId="11" fillId="4" borderId="2" xfId="2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2" xfId="3" applyNumberFormat="1" applyFont="1" applyFill="1" applyBorder="1" applyAlignment="1">
      <alignment vertical="center" wrapText="1"/>
    </xf>
    <xf numFmtId="9" fontId="6" fillId="3" borderId="2" xfId="3" applyNumberFormat="1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3" borderId="0" xfId="3" applyNumberFormat="1" applyFont="1" applyFill="1" applyBorder="1" applyAlignment="1">
      <alignment vertical="center" wrapText="1"/>
    </xf>
    <xf numFmtId="164" fontId="4" fillId="5" borderId="2" xfId="2" applyNumberFormat="1" applyFont="1" applyFill="1" applyBorder="1" applyAlignment="1">
      <alignment vertical="center" wrapText="1"/>
    </xf>
    <xf numFmtId="164" fontId="6" fillId="5" borderId="2" xfId="2" applyNumberFormat="1" applyFont="1" applyFill="1" applyBorder="1" applyAlignment="1">
      <alignment vertical="center" wrapText="1"/>
    </xf>
    <xf numFmtId="4" fontId="4" fillId="5" borderId="2" xfId="2" applyNumberFormat="1" applyFont="1" applyFill="1" applyBorder="1" applyAlignment="1">
      <alignment vertical="center" wrapText="1"/>
    </xf>
    <xf numFmtId="3" fontId="4" fillId="3" borderId="2" xfId="2" applyNumberFormat="1" applyFont="1" applyFill="1" applyBorder="1" applyAlignment="1">
      <alignment vertical="center" wrapText="1"/>
    </xf>
    <xf numFmtId="164" fontId="14" fillId="0" borderId="0" xfId="1" applyNumberFormat="1" applyFont="1" applyFill="1" applyBorder="1" applyAlignment="1">
      <alignment vertical="center"/>
    </xf>
  </cellXfs>
  <cellStyles count="5">
    <cellStyle name="Comma 2" xfId="2"/>
    <cellStyle name="Normal" xfId="0" builtinId="0"/>
    <cellStyle name="Normal 2" xfId="1"/>
    <cellStyle name="Normal 2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C2" sqref="C2"/>
    </sheetView>
  </sheetViews>
  <sheetFormatPr defaultColWidth="8.85546875" defaultRowHeight="15.75" x14ac:dyDescent="0.25"/>
  <cols>
    <col min="1" max="1" width="2.85546875" style="19" customWidth="1"/>
    <col min="2" max="2" width="18.42578125" style="17" customWidth="1"/>
    <col min="3" max="3" width="56.7109375" style="17" customWidth="1"/>
    <col min="4" max="4" width="20.5703125" style="20" customWidth="1"/>
    <col min="5" max="5" width="21.140625" style="17" customWidth="1"/>
    <col min="6" max="6" width="19.140625" style="17" hidden="1" customWidth="1"/>
    <col min="7" max="7" width="19.7109375" style="17" hidden="1" customWidth="1"/>
    <col min="8" max="8" width="21.140625" style="17" hidden="1" customWidth="1"/>
    <col min="9" max="9" width="18.28515625" style="17" customWidth="1"/>
    <col min="10" max="11" width="20.7109375" style="17" customWidth="1"/>
    <col min="12" max="12" width="21.7109375" style="17" customWidth="1"/>
    <col min="13" max="13" width="21" style="20" customWidth="1"/>
    <col min="14" max="14" width="21" style="17" customWidth="1"/>
    <col min="15" max="16" width="21.5703125" style="17" customWidth="1"/>
    <col min="17" max="17" width="20.28515625" style="17" customWidth="1"/>
    <col min="18" max="18" width="20.7109375" style="17" customWidth="1"/>
    <col min="19" max="19" width="46.140625" style="17" customWidth="1"/>
    <col min="20" max="20" width="13.7109375" style="17" bestFit="1" customWidth="1"/>
    <col min="21" max="21" width="9.42578125" style="17" bestFit="1" customWidth="1"/>
    <col min="22" max="16384" width="8.85546875" style="17"/>
  </cols>
  <sheetData>
    <row r="1" spans="1:21" ht="18" customHeight="1" x14ac:dyDescent="0.25">
      <c r="A1" s="13"/>
      <c r="B1" s="14"/>
      <c r="C1" s="15"/>
      <c r="D1" s="15"/>
      <c r="M1" s="16"/>
    </row>
    <row r="2" spans="1:21" ht="77.25" customHeight="1" x14ac:dyDescent="0.25">
      <c r="A2" s="13"/>
      <c r="B2" s="22" t="s">
        <v>0</v>
      </c>
      <c r="C2" s="22" t="s">
        <v>1</v>
      </c>
      <c r="D2" s="21" t="s">
        <v>14</v>
      </c>
      <c r="E2" s="21" t="s">
        <v>16</v>
      </c>
      <c r="F2" s="21" t="s">
        <v>17</v>
      </c>
      <c r="G2" s="21" t="s">
        <v>18</v>
      </c>
      <c r="H2" s="21" t="s">
        <v>19</v>
      </c>
      <c r="I2" s="21" t="s">
        <v>25</v>
      </c>
      <c r="J2" s="21" t="s">
        <v>21</v>
      </c>
      <c r="K2" s="21" t="s">
        <v>27</v>
      </c>
      <c r="L2" s="21" t="s">
        <v>26</v>
      </c>
      <c r="M2" s="21" t="s">
        <v>20</v>
      </c>
      <c r="N2" s="21" t="s">
        <v>15</v>
      </c>
      <c r="O2" s="21" t="s">
        <v>24</v>
      </c>
      <c r="P2" s="21" t="s">
        <v>22</v>
      </c>
      <c r="Q2" s="21" t="s">
        <v>23</v>
      </c>
      <c r="R2" s="21" t="s">
        <v>28</v>
      </c>
      <c r="S2" s="26"/>
    </row>
    <row r="3" spans="1:21" ht="50.25" customHeight="1" x14ac:dyDescent="0.25">
      <c r="A3" s="18"/>
      <c r="B3" s="1">
        <v>2703030702</v>
      </c>
      <c r="C3" s="2" t="s">
        <v>31</v>
      </c>
      <c r="D3" s="3">
        <f t="shared" ref="D3:E3" si="0">D4+D12+D13+D14</f>
        <v>22060000</v>
      </c>
      <c r="E3" s="3">
        <f t="shared" si="0"/>
        <v>22060000</v>
      </c>
      <c r="F3" s="3">
        <f>F4+F12+F13+F14</f>
        <v>0</v>
      </c>
      <c r="G3" s="3">
        <f>G4+G12+G13+G14</f>
        <v>0</v>
      </c>
      <c r="H3" s="3">
        <f t="shared" ref="H3:I3" si="1">H4+H12+H13+H14</f>
        <v>0</v>
      </c>
      <c r="I3" s="3">
        <f t="shared" si="1"/>
        <v>96864</v>
      </c>
      <c r="J3" s="3">
        <f>J4+J12+J13+J14</f>
        <v>20547826.632750016</v>
      </c>
      <c r="K3" s="3">
        <f t="shared" ref="K3:K14" si="2">E3-J3</f>
        <v>1512173.3672499843</v>
      </c>
      <c r="L3" s="25">
        <f>J3/E3</f>
        <v>0.93145179658884936</v>
      </c>
      <c r="M3" s="6">
        <f t="shared" ref="M3:P3" si="3">M4+M12+M13+M14</f>
        <v>44000000</v>
      </c>
      <c r="N3" s="6">
        <f t="shared" si="3"/>
        <v>44000000</v>
      </c>
      <c r="O3" s="3">
        <f t="shared" si="3"/>
        <v>25955841.991425004</v>
      </c>
      <c r="P3" s="3">
        <f t="shared" si="3"/>
        <v>43822497.417175002</v>
      </c>
      <c r="Q3" s="3">
        <f t="shared" ref="Q3:Q14" si="4">N3-P3</f>
        <v>177502.5828249976</v>
      </c>
      <c r="R3" s="23">
        <f t="shared" ref="R3:R14" si="5">P3/N3</f>
        <v>0.99596585039034091</v>
      </c>
      <c r="S3" s="27"/>
    </row>
    <row r="4" spans="1:21" ht="18" x14ac:dyDescent="0.25">
      <c r="A4" s="18"/>
      <c r="B4" s="7" t="s">
        <v>2</v>
      </c>
      <c r="C4" s="8" t="s">
        <v>3</v>
      </c>
      <c r="D4" s="5">
        <f>SUM(D5:D11)</f>
        <v>21950000</v>
      </c>
      <c r="E4" s="5">
        <f>SUM(E5:E11)</f>
        <v>21950000</v>
      </c>
      <c r="F4" s="5">
        <f t="shared" ref="F4:P4" si="6">SUM(F5:F11)</f>
        <v>0</v>
      </c>
      <c r="G4" s="5">
        <f t="shared" si="6"/>
        <v>0</v>
      </c>
      <c r="H4" s="5">
        <f t="shared" si="6"/>
        <v>0</v>
      </c>
      <c r="I4" s="5">
        <f t="shared" si="6"/>
        <v>96864</v>
      </c>
      <c r="J4" s="5">
        <f t="shared" si="6"/>
        <v>20494636.982750017</v>
      </c>
      <c r="K4" s="3">
        <f t="shared" si="2"/>
        <v>1455363.0172499828</v>
      </c>
      <c r="L4" s="25">
        <f t="shared" ref="L4:L14" si="7">J4/E4</f>
        <v>0.93369644568337207</v>
      </c>
      <c r="M4" s="4">
        <f t="shared" si="6"/>
        <v>43867000</v>
      </c>
      <c r="N4" s="4">
        <f t="shared" si="6"/>
        <v>43867000</v>
      </c>
      <c r="O4" s="4">
        <f t="shared" si="6"/>
        <v>25876341.991425004</v>
      </c>
      <c r="P4" s="4">
        <f t="shared" si="6"/>
        <v>43689807.767175004</v>
      </c>
      <c r="Q4" s="3">
        <f t="shared" si="4"/>
        <v>177192.23282499611</v>
      </c>
      <c r="R4" s="24">
        <f t="shared" si="5"/>
        <v>0.99596069407926235</v>
      </c>
      <c r="S4" s="28"/>
      <c r="T4" s="33"/>
      <c r="U4" s="33"/>
    </row>
    <row r="5" spans="1:21" ht="18" hidden="1" x14ac:dyDescent="0.25">
      <c r="A5" s="18"/>
      <c r="B5" s="9" t="s">
        <v>2</v>
      </c>
      <c r="C5" s="10" t="s">
        <v>4</v>
      </c>
      <c r="D5" s="3"/>
      <c r="E5" s="3"/>
      <c r="F5" s="3"/>
      <c r="G5" s="3"/>
      <c r="H5" s="3"/>
      <c r="I5" s="3"/>
      <c r="J5" s="3"/>
      <c r="K5" s="3">
        <f t="shared" si="2"/>
        <v>0</v>
      </c>
      <c r="L5" s="25" t="e">
        <f t="shared" si="7"/>
        <v>#DIV/0!</v>
      </c>
      <c r="M5" s="11"/>
      <c r="N5" s="11"/>
      <c r="O5" s="3"/>
      <c r="P5" s="3">
        <f t="shared" ref="P5:P14" si="8">J5+O5</f>
        <v>0</v>
      </c>
      <c r="Q5" s="3">
        <f t="shared" si="4"/>
        <v>0</v>
      </c>
      <c r="R5" s="23" t="e">
        <f t="shared" si="5"/>
        <v>#DIV/0!</v>
      </c>
      <c r="S5" s="27"/>
    </row>
    <row r="6" spans="1:21" ht="18" x14ac:dyDescent="0.25">
      <c r="A6" s="18"/>
      <c r="B6" s="9" t="s">
        <v>2</v>
      </c>
      <c r="C6" s="10" t="s">
        <v>5</v>
      </c>
      <c r="D6" s="3">
        <v>18240000</v>
      </c>
      <c r="E6" s="3">
        <v>18240000</v>
      </c>
      <c r="F6" s="3"/>
      <c r="G6" s="3"/>
      <c r="H6" s="3"/>
      <c r="I6" s="3">
        <v>96864</v>
      </c>
      <c r="J6" s="3">
        <v>17507465.242750019</v>
      </c>
      <c r="K6" s="3">
        <f t="shared" si="2"/>
        <v>732534.75724998116</v>
      </c>
      <c r="L6" s="25">
        <f t="shared" si="7"/>
        <v>0.95983910322094401</v>
      </c>
      <c r="M6" s="11">
        <v>36450000</v>
      </c>
      <c r="N6" s="11">
        <v>36450000</v>
      </c>
      <c r="O6" s="32">
        <v>21424591.991425004</v>
      </c>
      <c r="P6" s="3">
        <v>36353136.027175002</v>
      </c>
      <c r="Q6" s="3">
        <f t="shared" si="4"/>
        <v>96863.9728249982</v>
      </c>
      <c r="R6" s="23">
        <f t="shared" si="5"/>
        <v>0.99734255218587109</v>
      </c>
      <c r="S6" s="27"/>
      <c r="T6" s="33"/>
      <c r="U6" s="33"/>
    </row>
    <row r="7" spans="1:21" ht="18" hidden="1" x14ac:dyDescent="0.25">
      <c r="A7" s="18"/>
      <c r="B7" s="9" t="s">
        <v>2</v>
      </c>
      <c r="C7" s="10" t="s">
        <v>6</v>
      </c>
      <c r="D7" s="3"/>
      <c r="E7" s="3"/>
      <c r="F7" s="3"/>
      <c r="G7" s="3"/>
      <c r="H7" s="3"/>
      <c r="I7" s="3"/>
      <c r="J7" s="3">
        <v>0</v>
      </c>
      <c r="K7" s="3">
        <f t="shared" si="2"/>
        <v>0</v>
      </c>
      <c r="L7" s="25" t="e">
        <f t="shared" si="7"/>
        <v>#DIV/0!</v>
      </c>
      <c r="M7" s="11"/>
      <c r="N7" s="11"/>
      <c r="O7" s="3"/>
      <c r="P7" s="3">
        <f t="shared" si="8"/>
        <v>0</v>
      </c>
      <c r="Q7" s="3">
        <f t="shared" si="4"/>
        <v>0</v>
      </c>
      <c r="R7" s="23" t="e">
        <f t="shared" si="5"/>
        <v>#DIV/0!</v>
      </c>
      <c r="S7" s="27"/>
      <c r="U7" s="33"/>
    </row>
    <row r="8" spans="1:21" ht="18" hidden="1" x14ac:dyDescent="0.25">
      <c r="A8" s="18"/>
      <c r="B8" s="9" t="s">
        <v>2</v>
      </c>
      <c r="C8" s="12" t="s">
        <v>7</v>
      </c>
      <c r="D8" s="3"/>
      <c r="E8" s="3"/>
      <c r="F8" s="3"/>
      <c r="G8" s="3"/>
      <c r="H8" s="3"/>
      <c r="I8" s="3"/>
      <c r="J8" s="3">
        <v>0</v>
      </c>
      <c r="K8" s="3">
        <f t="shared" si="2"/>
        <v>0</v>
      </c>
      <c r="L8" s="25" t="e">
        <f t="shared" si="7"/>
        <v>#DIV/0!</v>
      </c>
      <c r="M8" s="11"/>
      <c r="N8" s="11"/>
      <c r="O8" s="3"/>
      <c r="P8" s="3">
        <f t="shared" si="8"/>
        <v>0</v>
      </c>
      <c r="Q8" s="3">
        <f t="shared" si="4"/>
        <v>0</v>
      </c>
      <c r="R8" s="23" t="e">
        <f t="shared" si="5"/>
        <v>#DIV/0!</v>
      </c>
      <c r="S8" s="27"/>
      <c r="U8" s="33"/>
    </row>
    <row r="9" spans="1:21" ht="18" hidden="1" x14ac:dyDescent="0.25">
      <c r="A9" s="18"/>
      <c r="B9" s="9" t="s">
        <v>2</v>
      </c>
      <c r="C9" s="12" t="s">
        <v>8</v>
      </c>
      <c r="D9" s="3"/>
      <c r="E9" s="3"/>
      <c r="F9" s="3"/>
      <c r="G9" s="3"/>
      <c r="H9" s="3"/>
      <c r="I9" s="3"/>
      <c r="J9" s="3">
        <v>0</v>
      </c>
      <c r="K9" s="3">
        <f t="shared" si="2"/>
        <v>0</v>
      </c>
      <c r="L9" s="25" t="e">
        <f t="shared" si="7"/>
        <v>#DIV/0!</v>
      </c>
      <c r="M9" s="11"/>
      <c r="N9" s="11"/>
      <c r="O9" s="3"/>
      <c r="P9" s="3">
        <f t="shared" si="8"/>
        <v>0</v>
      </c>
      <c r="Q9" s="3">
        <f t="shared" si="4"/>
        <v>0</v>
      </c>
      <c r="R9" s="23" t="e">
        <f t="shared" si="5"/>
        <v>#DIV/0!</v>
      </c>
      <c r="S9" s="27"/>
      <c r="U9" s="33"/>
    </row>
    <row r="10" spans="1:21" ht="18" x14ac:dyDescent="0.25">
      <c r="A10" s="18"/>
      <c r="B10" s="9" t="s">
        <v>2</v>
      </c>
      <c r="C10" s="12" t="s">
        <v>9</v>
      </c>
      <c r="D10" s="3">
        <v>3350000</v>
      </c>
      <c r="E10" s="3">
        <v>3350000</v>
      </c>
      <c r="F10" s="3"/>
      <c r="G10" s="3"/>
      <c r="H10" s="3"/>
      <c r="I10" s="3"/>
      <c r="J10" s="3">
        <v>2731366.13</v>
      </c>
      <c r="K10" s="3">
        <f t="shared" si="2"/>
        <v>618633.87000000011</v>
      </c>
      <c r="L10" s="25">
        <f t="shared" si="7"/>
        <v>0.81533317313432829</v>
      </c>
      <c r="M10" s="11">
        <v>6700000</v>
      </c>
      <c r="N10" s="11">
        <v>6700000</v>
      </c>
      <c r="O10" s="3">
        <v>4005750</v>
      </c>
      <c r="P10" s="3">
        <v>6634866.1299999999</v>
      </c>
      <c r="Q10" s="3">
        <f t="shared" si="4"/>
        <v>65133.870000000112</v>
      </c>
      <c r="R10" s="23">
        <f t="shared" si="5"/>
        <v>0.99027852686567164</v>
      </c>
      <c r="S10" s="27"/>
      <c r="T10" s="33"/>
      <c r="U10" s="33"/>
    </row>
    <row r="11" spans="1:21" ht="18" x14ac:dyDescent="0.25">
      <c r="A11" s="18"/>
      <c r="B11" s="9" t="s">
        <v>2</v>
      </c>
      <c r="C11" s="12" t="s">
        <v>10</v>
      </c>
      <c r="D11" s="3">
        <v>360000</v>
      </c>
      <c r="E11" s="3">
        <v>360000</v>
      </c>
      <c r="F11" s="3"/>
      <c r="G11" s="3"/>
      <c r="H11" s="3"/>
      <c r="I11" s="3"/>
      <c r="J11" s="3">
        <v>255805.61</v>
      </c>
      <c r="K11" s="3">
        <f t="shared" si="2"/>
        <v>104194.39000000001</v>
      </c>
      <c r="L11" s="25">
        <f t="shared" si="7"/>
        <v>0.7105711388888889</v>
      </c>
      <c r="M11" s="11">
        <v>717000</v>
      </c>
      <c r="N11" s="11">
        <v>717000</v>
      </c>
      <c r="O11" s="3">
        <v>446000</v>
      </c>
      <c r="P11" s="3">
        <f t="shared" si="8"/>
        <v>701805.61</v>
      </c>
      <c r="Q11" s="3">
        <f t="shared" si="4"/>
        <v>15194.390000000014</v>
      </c>
      <c r="R11" s="23">
        <f t="shared" si="5"/>
        <v>0.97880838214783816</v>
      </c>
      <c r="S11" s="27"/>
      <c r="T11" s="33"/>
      <c r="U11" s="33"/>
    </row>
    <row r="12" spans="1:21" ht="18" x14ac:dyDescent="0.25">
      <c r="A12" s="18"/>
      <c r="B12" s="9" t="s">
        <v>2</v>
      </c>
      <c r="C12" s="8" t="s">
        <v>11</v>
      </c>
      <c r="D12" s="5">
        <v>110000</v>
      </c>
      <c r="E12" s="5">
        <v>110000</v>
      </c>
      <c r="F12" s="5"/>
      <c r="G12" s="5"/>
      <c r="H12" s="5"/>
      <c r="I12" s="5"/>
      <c r="J12" s="5">
        <v>53189.65</v>
      </c>
      <c r="K12" s="3">
        <f t="shared" si="2"/>
        <v>56810.35</v>
      </c>
      <c r="L12" s="25">
        <f t="shared" si="7"/>
        <v>0.48354227272727274</v>
      </c>
      <c r="M12" s="4">
        <v>133000</v>
      </c>
      <c r="N12" s="4">
        <v>133000</v>
      </c>
      <c r="O12" s="5">
        <v>79500</v>
      </c>
      <c r="P12" s="5">
        <f t="shared" si="8"/>
        <v>132689.65</v>
      </c>
      <c r="Q12" s="5">
        <f t="shared" si="4"/>
        <v>310.35000000000582</v>
      </c>
      <c r="R12" s="24">
        <f t="shared" si="5"/>
        <v>0.9976665413533834</v>
      </c>
      <c r="S12" s="28"/>
      <c r="T12" s="33"/>
      <c r="U12" s="33"/>
    </row>
    <row r="13" spans="1:21" ht="18" x14ac:dyDescent="0.25">
      <c r="A13" s="18"/>
      <c r="B13" s="9" t="s">
        <v>2</v>
      </c>
      <c r="C13" s="8" t="s">
        <v>12</v>
      </c>
      <c r="D13" s="5"/>
      <c r="E13" s="5"/>
      <c r="F13" s="5"/>
      <c r="G13" s="5"/>
      <c r="H13" s="5"/>
      <c r="I13" s="5"/>
      <c r="J13" s="3"/>
      <c r="K13" s="3">
        <f t="shared" si="2"/>
        <v>0</v>
      </c>
      <c r="L13" s="25" t="e">
        <f t="shared" si="7"/>
        <v>#DIV/0!</v>
      </c>
      <c r="M13" s="4"/>
      <c r="N13" s="4"/>
      <c r="O13" s="5"/>
      <c r="P13" s="5">
        <f t="shared" si="8"/>
        <v>0</v>
      </c>
      <c r="Q13" s="5">
        <f t="shared" si="4"/>
        <v>0</v>
      </c>
      <c r="R13" s="24" t="e">
        <f t="shared" si="5"/>
        <v>#DIV/0!</v>
      </c>
      <c r="S13" s="28"/>
      <c r="T13" s="33"/>
      <c r="U13" s="33"/>
    </row>
    <row r="14" spans="1:21" ht="18" x14ac:dyDescent="0.25">
      <c r="A14" s="18"/>
      <c r="B14" s="9" t="s">
        <v>2</v>
      </c>
      <c r="C14" s="8" t="s">
        <v>13</v>
      </c>
      <c r="D14" s="5"/>
      <c r="E14" s="5"/>
      <c r="F14" s="5"/>
      <c r="G14" s="5"/>
      <c r="H14" s="5"/>
      <c r="I14" s="5"/>
      <c r="J14" s="3"/>
      <c r="K14" s="3">
        <f t="shared" si="2"/>
        <v>0</v>
      </c>
      <c r="L14" s="25" t="e">
        <f t="shared" si="7"/>
        <v>#DIV/0!</v>
      </c>
      <c r="M14" s="4"/>
      <c r="N14" s="4"/>
      <c r="O14" s="5"/>
      <c r="P14" s="5">
        <f t="shared" si="8"/>
        <v>0</v>
      </c>
      <c r="Q14" s="5">
        <f t="shared" si="4"/>
        <v>0</v>
      </c>
      <c r="R14" s="24" t="e">
        <f t="shared" si="5"/>
        <v>#DIV/0!</v>
      </c>
      <c r="S14" s="28"/>
    </row>
    <row r="15" spans="1:21" x14ac:dyDescent="0.25">
      <c r="D15" s="17"/>
      <c r="M15" s="17"/>
    </row>
    <row r="16" spans="1:21" x14ac:dyDescent="0.25">
      <c r="D16" s="17"/>
      <c r="M16" s="17"/>
    </row>
    <row r="17" spans="4:13" x14ac:dyDescent="0.25">
      <c r="D17" s="17"/>
      <c r="M17" s="17"/>
    </row>
    <row r="18" spans="4:13" x14ac:dyDescent="0.25">
      <c r="D18" s="17"/>
      <c r="M18" s="17"/>
    </row>
    <row r="19" spans="4:13" x14ac:dyDescent="0.25">
      <c r="D19" s="17"/>
      <c r="M19" s="17"/>
    </row>
    <row r="20" spans="4:13" x14ac:dyDescent="0.25">
      <c r="D20" s="17"/>
      <c r="M20" s="17"/>
    </row>
    <row r="21" spans="4:13" x14ac:dyDescent="0.25">
      <c r="D21" s="17"/>
      <c r="M21" s="17"/>
    </row>
    <row r="22" spans="4:13" x14ac:dyDescent="0.25">
      <c r="D22" s="17"/>
      <c r="M22" s="17"/>
    </row>
    <row r="23" spans="4:13" x14ac:dyDescent="0.25">
      <c r="D23" s="17"/>
      <c r="M23" s="17"/>
    </row>
    <row r="24" spans="4:13" x14ac:dyDescent="0.25">
      <c r="D24" s="17"/>
      <c r="M24" s="17"/>
    </row>
    <row r="25" spans="4:13" x14ac:dyDescent="0.25">
      <c r="D25" s="17"/>
      <c r="M25" s="17"/>
    </row>
    <row r="26" spans="4:13" x14ac:dyDescent="0.25">
      <c r="D26" s="17"/>
      <c r="M26" s="17"/>
    </row>
    <row r="27" spans="4:13" x14ac:dyDescent="0.25">
      <c r="D27" s="17"/>
      <c r="M27" s="17"/>
    </row>
  </sheetData>
  <pageMargins left="0.15748031496063" right="0.15748031496063" top="0.39370078740157499" bottom="0.39370078740157499" header="0.39370078740157499" footer="0.39370078740157499"/>
  <pageSetup scale="41" fitToHeight="1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A4" sqref="A4"/>
    </sheetView>
  </sheetViews>
  <sheetFormatPr defaultColWidth="8.85546875" defaultRowHeight="15.75" x14ac:dyDescent="0.25"/>
  <cols>
    <col min="1" max="1" width="2.85546875" style="19" customWidth="1"/>
    <col min="2" max="2" width="18.42578125" style="17" customWidth="1"/>
    <col min="3" max="3" width="56.7109375" style="17" customWidth="1"/>
    <col min="4" max="4" width="20.5703125" style="20" customWidth="1"/>
    <col min="5" max="5" width="21.140625" style="17" customWidth="1"/>
    <col min="6" max="6" width="19.140625" style="17" hidden="1" customWidth="1"/>
    <col min="7" max="7" width="19.7109375" style="17" hidden="1" customWidth="1"/>
    <col min="8" max="8" width="21.140625" style="17" hidden="1" customWidth="1"/>
    <col min="9" max="9" width="18.28515625" style="17" customWidth="1"/>
    <col min="10" max="11" width="20.7109375" style="17" customWidth="1"/>
    <col min="12" max="12" width="21.7109375" style="17" customWidth="1"/>
    <col min="13" max="13" width="21" style="20" customWidth="1"/>
    <col min="14" max="14" width="21" style="17" customWidth="1"/>
    <col min="15" max="16" width="21.5703125" style="17" customWidth="1"/>
    <col min="17" max="17" width="20.28515625" style="17" customWidth="1"/>
    <col min="18" max="18" width="20.7109375" style="17" customWidth="1"/>
    <col min="19" max="19" width="95.5703125" style="17" customWidth="1"/>
    <col min="20" max="16384" width="8.85546875" style="17"/>
  </cols>
  <sheetData>
    <row r="1" spans="1:20" ht="18" customHeight="1" x14ac:dyDescent="0.25">
      <c r="A1" s="13"/>
      <c r="B1" s="14"/>
      <c r="C1" s="15"/>
      <c r="D1" s="15"/>
      <c r="M1" s="16"/>
    </row>
    <row r="2" spans="1:20" ht="77.25" customHeight="1" x14ac:dyDescent="0.25">
      <c r="A2" s="13"/>
      <c r="B2" s="22" t="s">
        <v>0</v>
      </c>
      <c r="C2" s="22" t="s">
        <v>1</v>
      </c>
      <c r="D2" s="21" t="s">
        <v>14</v>
      </c>
      <c r="E2" s="21" t="s">
        <v>16</v>
      </c>
      <c r="F2" s="21" t="s">
        <v>17</v>
      </c>
      <c r="G2" s="21" t="s">
        <v>18</v>
      </c>
      <c r="H2" s="21" t="s">
        <v>19</v>
      </c>
      <c r="I2" s="21" t="s">
        <v>25</v>
      </c>
      <c r="J2" s="21" t="s">
        <v>21</v>
      </c>
      <c r="K2" s="21" t="s">
        <v>27</v>
      </c>
      <c r="L2" s="21" t="s">
        <v>26</v>
      </c>
      <c r="M2" s="21" t="s">
        <v>20</v>
      </c>
      <c r="N2" s="21" t="s">
        <v>15</v>
      </c>
      <c r="O2" s="21" t="s">
        <v>24</v>
      </c>
      <c r="P2" s="21" t="s">
        <v>22</v>
      </c>
      <c r="Q2" s="21" t="s">
        <v>23</v>
      </c>
      <c r="R2" s="21" t="s">
        <v>28</v>
      </c>
      <c r="S2" s="26"/>
    </row>
    <row r="3" spans="1:20" ht="45.75" customHeight="1" x14ac:dyDescent="0.25">
      <c r="A3" s="18"/>
      <c r="B3" s="1">
        <v>270106</v>
      </c>
      <c r="C3" s="2" t="s">
        <v>30</v>
      </c>
      <c r="D3" s="29">
        <f t="shared" ref="D3" si="0">D4+D12+D13+D14</f>
        <v>1375000</v>
      </c>
      <c r="E3" s="29">
        <f t="shared" ref="E3" si="1">E4+E12+E13+E14</f>
        <v>1375000</v>
      </c>
      <c r="F3" s="29"/>
      <c r="G3" s="29">
        <f>G4+G12+G13+G14</f>
        <v>0</v>
      </c>
      <c r="H3" s="29">
        <f t="shared" ref="H3:I3" si="2">H4+H12+H13+H14</f>
        <v>0</v>
      </c>
      <c r="I3" s="29">
        <f t="shared" si="2"/>
        <v>900</v>
      </c>
      <c r="J3" s="29">
        <f t="shared" ref="J3" si="3">J4+J12+J13+J14</f>
        <v>1240768.81</v>
      </c>
      <c r="K3" s="29">
        <f t="shared" ref="K3:K14" si="4">E3-J3</f>
        <v>134231.18999999994</v>
      </c>
      <c r="L3" s="25">
        <f>J3/E3</f>
        <v>0.90237731636363638</v>
      </c>
      <c r="M3" s="6">
        <f>M4+M12+M13+M14</f>
        <v>2600000</v>
      </c>
      <c r="N3" s="6">
        <f t="shared" ref="N3" si="5">N4+N12+N13+N14</f>
        <v>2600000</v>
      </c>
      <c r="O3" s="3">
        <f t="shared" ref="O3" si="6">O4+O12+O13+O14</f>
        <v>1228422</v>
      </c>
      <c r="P3" s="3">
        <f t="shared" ref="P3" si="7">P4+P12+P13+P14</f>
        <v>2469190.81</v>
      </c>
      <c r="Q3" s="3">
        <f t="shared" ref="Q3:Q14" si="8">N3-P3</f>
        <v>130809.18999999994</v>
      </c>
      <c r="R3" s="23">
        <f t="shared" ref="R3:R14" si="9">P3/N3</f>
        <v>0.94968877307692312</v>
      </c>
      <c r="S3" s="27"/>
      <c r="T3" s="17" t="s">
        <v>29</v>
      </c>
    </row>
    <row r="4" spans="1:20" ht="18" x14ac:dyDescent="0.25">
      <c r="A4" s="18"/>
      <c r="B4" s="7" t="s">
        <v>2</v>
      </c>
      <c r="C4" s="8" t="s">
        <v>3</v>
      </c>
      <c r="D4" s="30">
        <f>SUM(D5:D11)</f>
        <v>1360000</v>
      </c>
      <c r="E4" s="30">
        <f>SUM(E5:E11)</f>
        <v>1360000</v>
      </c>
      <c r="F4" s="30"/>
      <c r="G4" s="30">
        <f t="shared" ref="G4:J4" si="10">SUM(G5:G11)</f>
        <v>0</v>
      </c>
      <c r="H4" s="30">
        <f t="shared" si="10"/>
        <v>0</v>
      </c>
      <c r="I4" s="30">
        <f t="shared" si="10"/>
        <v>900</v>
      </c>
      <c r="J4" s="30">
        <f t="shared" si="10"/>
        <v>1225768.81</v>
      </c>
      <c r="K4" s="29">
        <f t="shared" si="4"/>
        <v>134231.18999999994</v>
      </c>
      <c r="L4" s="25">
        <f t="shared" ref="L4:L14" si="11">J4/E4</f>
        <v>0.90130059558823539</v>
      </c>
      <c r="M4" s="4">
        <f>SUM(M5:M11)</f>
        <v>2585000</v>
      </c>
      <c r="N4" s="4">
        <f t="shared" ref="N4" si="12">SUM(N5:N11)</f>
        <v>2585000</v>
      </c>
      <c r="O4" s="4">
        <f t="shared" ref="O4:P4" si="13">SUM(O5:O11)</f>
        <v>1228422</v>
      </c>
      <c r="P4" s="4">
        <f t="shared" si="13"/>
        <v>2454190.81</v>
      </c>
      <c r="Q4" s="3">
        <f t="shared" si="8"/>
        <v>130809.18999999994</v>
      </c>
      <c r="R4" s="24">
        <f t="shared" si="9"/>
        <v>0.94939683172147005</v>
      </c>
      <c r="S4" s="28"/>
      <c r="T4" s="17" t="s">
        <v>29</v>
      </c>
    </row>
    <row r="5" spans="1:20" ht="18" x14ac:dyDescent="0.25">
      <c r="A5" s="18"/>
      <c r="B5" s="9" t="s">
        <v>2</v>
      </c>
      <c r="C5" s="10" t="s">
        <v>4</v>
      </c>
      <c r="D5" s="29">
        <v>720000</v>
      </c>
      <c r="E5" s="29">
        <v>720000</v>
      </c>
      <c r="F5" s="29"/>
      <c r="G5" s="29"/>
      <c r="H5" s="29"/>
      <c r="I5" s="29"/>
      <c r="J5" s="29">
        <v>652665.54</v>
      </c>
      <c r="K5" s="29">
        <f t="shared" si="4"/>
        <v>67334.459999999963</v>
      </c>
      <c r="L5" s="25">
        <f t="shared" si="11"/>
        <v>0.90647991666666672</v>
      </c>
      <c r="M5" s="11">
        <v>1440000</v>
      </c>
      <c r="N5" s="11">
        <v>1440000</v>
      </c>
      <c r="O5" s="3">
        <v>657600</v>
      </c>
      <c r="P5" s="3">
        <f t="shared" ref="P5:P14" si="14">J5+O5</f>
        <v>1310265.54</v>
      </c>
      <c r="Q5" s="3">
        <f t="shared" si="8"/>
        <v>129734.45999999996</v>
      </c>
      <c r="R5" s="23">
        <f t="shared" si="9"/>
        <v>0.90990662500000008</v>
      </c>
      <c r="S5" s="27"/>
      <c r="T5" s="17" t="s">
        <v>29</v>
      </c>
    </row>
    <row r="6" spans="1:20" ht="18" x14ac:dyDescent="0.25">
      <c r="A6" s="18"/>
      <c r="B6" s="9" t="s">
        <v>2</v>
      </c>
      <c r="C6" s="10" t="s">
        <v>5</v>
      </c>
      <c r="D6" s="29">
        <v>620000</v>
      </c>
      <c r="E6" s="29">
        <v>620000</v>
      </c>
      <c r="F6" s="29"/>
      <c r="G6" s="29"/>
      <c r="H6" s="29"/>
      <c r="I6" s="29">
        <v>900</v>
      </c>
      <c r="J6" s="31">
        <v>555278.12</v>
      </c>
      <c r="K6" s="29">
        <f t="shared" si="4"/>
        <v>64721.880000000005</v>
      </c>
      <c r="L6" s="25">
        <f t="shared" si="11"/>
        <v>0.89560987096774192</v>
      </c>
      <c r="M6" s="11">
        <v>1109000</v>
      </c>
      <c r="N6" s="11">
        <v>1109000</v>
      </c>
      <c r="O6" s="3">
        <v>552822</v>
      </c>
      <c r="P6" s="3">
        <f t="shared" si="14"/>
        <v>1108100.1200000001</v>
      </c>
      <c r="Q6" s="3">
        <f t="shared" si="8"/>
        <v>899.87999999988824</v>
      </c>
      <c r="R6" s="23">
        <f t="shared" si="9"/>
        <v>0.99918856627592434</v>
      </c>
      <c r="S6" s="27"/>
      <c r="T6" s="17" t="s">
        <v>29</v>
      </c>
    </row>
    <row r="7" spans="1:20" ht="18" hidden="1" x14ac:dyDescent="0.25">
      <c r="A7" s="18"/>
      <c r="B7" s="9" t="s">
        <v>2</v>
      </c>
      <c r="C7" s="10" t="s">
        <v>6</v>
      </c>
      <c r="D7" s="29"/>
      <c r="E7" s="29"/>
      <c r="F7" s="29"/>
      <c r="G7" s="29"/>
      <c r="H7" s="29"/>
      <c r="I7" s="29"/>
      <c r="J7" s="29"/>
      <c r="K7" s="29">
        <f t="shared" si="4"/>
        <v>0</v>
      </c>
      <c r="L7" s="25" t="e">
        <f t="shared" si="11"/>
        <v>#DIV/0!</v>
      </c>
      <c r="M7" s="11"/>
      <c r="N7" s="11">
        <v>0</v>
      </c>
      <c r="O7" s="3"/>
      <c r="P7" s="3">
        <f t="shared" si="14"/>
        <v>0</v>
      </c>
      <c r="Q7" s="3">
        <f t="shared" si="8"/>
        <v>0</v>
      </c>
      <c r="R7" s="23" t="e">
        <f t="shared" si="9"/>
        <v>#DIV/0!</v>
      </c>
      <c r="S7" s="27"/>
      <c r="T7" s="17" t="s">
        <v>29</v>
      </c>
    </row>
    <row r="8" spans="1:20" ht="18" hidden="1" x14ac:dyDescent="0.25">
      <c r="A8" s="18"/>
      <c r="B8" s="9" t="s">
        <v>2</v>
      </c>
      <c r="C8" s="12" t="s">
        <v>7</v>
      </c>
      <c r="D8" s="29"/>
      <c r="E8" s="29"/>
      <c r="F8" s="29"/>
      <c r="G8" s="29"/>
      <c r="H8" s="29"/>
      <c r="I8" s="29"/>
      <c r="J8" s="29"/>
      <c r="K8" s="29">
        <f t="shared" si="4"/>
        <v>0</v>
      </c>
      <c r="L8" s="25" t="e">
        <f t="shared" si="11"/>
        <v>#DIV/0!</v>
      </c>
      <c r="M8" s="11"/>
      <c r="N8" s="11">
        <v>0</v>
      </c>
      <c r="O8" s="3"/>
      <c r="P8" s="3">
        <f t="shared" si="14"/>
        <v>0</v>
      </c>
      <c r="Q8" s="3">
        <f t="shared" si="8"/>
        <v>0</v>
      </c>
      <c r="R8" s="23" t="e">
        <f t="shared" si="9"/>
        <v>#DIV/0!</v>
      </c>
      <c r="S8" s="27"/>
      <c r="T8" s="17" t="s">
        <v>29</v>
      </c>
    </row>
    <row r="9" spans="1:20" ht="18" hidden="1" x14ac:dyDescent="0.25">
      <c r="A9" s="18"/>
      <c r="B9" s="9" t="s">
        <v>2</v>
      </c>
      <c r="C9" s="12" t="s">
        <v>8</v>
      </c>
      <c r="D9" s="29"/>
      <c r="E9" s="29"/>
      <c r="F9" s="29"/>
      <c r="G9" s="29"/>
      <c r="H9" s="29"/>
      <c r="I9" s="29"/>
      <c r="J9" s="29"/>
      <c r="K9" s="29">
        <f t="shared" si="4"/>
        <v>0</v>
      </c>
      <c r="L9" s="25" t="e">
        <f t="shared" si="11"/>
        <v>#DIV/0!</v>
      </c>
      <c r="M9" s="11"/>
      <c r="N9" s="11">
        <v>0</v>
      </c>
      <c r="O9" s="3"/>
      <c r="P9" s="3">
        <f t="shared" si="14"/>
        <v>0</v>
      </c>
      <c r="Q9" s="3">
        <f t="shared" si="8"/>
        <v>0</v>
      </c>
      <c r="R9" s="23" t="e">
        <f t="shared" si="9"/>
        <v>#DIV/0!</v>
      </c>
      <c r="S9" s="27"/>
      <c r="T9" s="17" t="s">
        <v>29</v>
      </c>
    </row>
    <row r="10" spans="1:20" ht="18" x14ac:dyDescent="0.25">
      <c r="A10" s="18"/>
      <c r="B10" s="9" t="s">
        <v>2</v>
      </c>
      <c r="C10" s="12" t="s">
        <v>9</v>
      </c>
      <c r="D10" s="29">
        <v>12000</v>
      </c>
      <c r="E10" s="29">
        <v>12000</v>
      </c>
      <c r="F10" s="29"/>
      <c r="G10" s="29"/>
      <c r="H10" s="29"/>
      <c r="I10" s="29"/>
      <c r="J10" s="29">
        <v>12000</v>
      </c>
      <c r="K10" s="29">
        <f t="shared" si="4"/>
        <v>0</v>
      </c>
      <c r="L10" s="25">
        <f t="shared" si="11"/>
        <v>1</v>
      </c>
      <c r="M10" s="11">
        <v>24000</v>
      </c>
      <c r="N10" s="11">
        <v>24000</v>
      </c>
      <c r="O10" s="3">
        <v>12000</v>
      </c>
      <c r="P10" s="3">
        <f t="shared" si="14"/>
        <v>24000</v>
      </c>
      <c r="Q10" s="3">
        <f t="shared" si="8"/>
        <v>0</v>
      </c>
      <c r="R10" s="23">
        <f t="shared" si="9"/>
        <v>1</v>
      </c>
      <c r="S10" s="27"/>
      <c r="T10" s="17" t="s">
        <v>29</v>
      </c>
    </row>
    <row r="11" spans="1:20" ht="18" x14ac:dyDescent="0.25">
      <c r="A11" s="18"/>
      <c r="B11" s="9" t="s">
        <v>2</v>
      </c>
      <c r="C11" s="12" t="s">
        <v>10</v>
      </c>
      <c r="D11" s="29">
        <v>8000</v>
      </c>
      <c r="E11" s="29">
        <v>8000</v>
      </c>
      <c r="F11" s="29"/>
      <c r="G11" s="29"/>
      <c r="H11" s="29"/>
      <c r="I11" s="29"/>
      <c r="J11" s="29">
        <v>5825.15</v>
      </c>
      <c r="K11" s="29">
        <f t="shared" si="4"/>
        <v>2174.8500000000004</v>
      </c>
      <c r="L11" s="25">
        <f t="shared" si="11"/>
        <v>0.72814374999999998</v>
      </c>
      <c r="M11" s="11">
        <v>12000</v>
      </c>
      <c r="N11" s="11">
        <v>12000</v>
      </c>
      <c r="O11" s="3">
        <v>6000</v>
      </c>
      <c r="P11" s="3">
        <f t="shared" si="14"/>
        <v>11825.15</v>
      </c>
      <c r="Q11" s="3">
        <f t="shared" si="8"/>
        <v>174.85000000000036</v>
      </c>
      <c r="R11" s="23">
        <f t="shared" si="9"/>
        <v>0.98542916666666669</v>
      </c>
      <c r="S11" s="27"/>
      <c r="T11" s="17" t="s">
        <v>29</v>
      </c>
    </row>
    <row r="12" spans="1:20" ht="18" x14ac:dyDescent="0.25">
      <c r="A12" s="18"/>
      <c r="B12" s="9" t="s">
        <v>2</v>
      </c>
      <c r="C12" s="8" t="s">
        <v>11</v>
      </c>
      <c r="D12" s="30">
        <v>15000</v>
      </c>
      <c r="E12" s="30">
        <v>15000</v>
      </c>
      <c r="F12" s="30"/>
      <c r="G12" s="30"/>
      <c r="H12" s="30"/>
      <c r="I12" s="30"/>
      <c r="J12" s="29">
        <v>15000</v>
      </c>
      <c r="K12" s="29">
        <f t="shared" si="4"/>
        <v>0</v>
      </c>
      <c r="L12" s="25">
        <f t="shared" si="11"/>
        <v>1</v>
      </c>
      <c r="M12" s="4">
        <v>15000</v>
      </c>
      <c r="N12" s="4">
        <v>15000</v>
      </c>
      <c r="O12" s="5"/>
      <c r="P12" s="5">
        <f t="shared" si="14"/>
        <v>15000</v>
      </c>
      <c r="Q12" s="5">
        <f t="shared" si="8"/>
        <v>0</v>
      </c>
      <c r="R12" s="24">
        <f t="shared" si="9"/>
        <v>1</v>
      </c>
      <c r="S12" s="28"/>
      <c r="T12" s="17" t="s">
        <v>29</v>
      </c>
    </row>
    <row r="13" spans="1:20" ht="18" x14ac:dyDescent="0.25">
      <c r="A13" s="18"/>
      <c r="B13" s="9" t="s">
        <v>2</v>
      </c>
      <c r="C13" s="8" t="s">
        <v>12</v>
      </c>
      <c r="D13" s="30"/>
      <c r="E13" s="30"/>
      <c r="F13" s="30"/>
      <c r="G13" s="30"/>
      <c r="H13" s="30"/>
      <c r="I13" s="30"/>
      <c r="J13" s="29"/>
      <c r="K13" s="29">
        <f t="shared" si="4"/>
        <v>0</v>
      </c>
      <c r="L13" s="25" t="e">
        <f t="shared" si="11"/>
        <v>#DIV/0!</v>
      </c>
      <c r="M13" s="4"/>
      <c r="N13" s="4"/>
      <c r="O13" s="5"/>
      <c r="P13" s="5">
        <f t="shared" si="14"/>
        <v>0</v>
      </c>
      <c r="Q13" s="5">
        <f t="shared" si="8"/>
        <v>0</v>
      </c>
      <c r="R13" s="24" t="e">
        <f t="shared" si="9"/>
        <v>#DIV/0!</v>
      </c>
      <c r="S13" s="28"/>
      <c r="T13" s="17" t="s">
        <v>29</v>
      </c>
    </row>
    <row r="14" spans="1:20" ht="18" x14ac:dyDescent="0.25">
      <c r="A14" s="18"/>
      <c r="B14" s="9" t="s">
        <v>2</v>
      </c>
      <c r="C14" s="8" t="s">
        <v>13</v>
      </c>
      <c r="D14" s="30"/>
      <c r="E14" s="30"/>
      <c r="F14" s="30"/>
      <c r="G14" s="30"/>
      <c r="H14" s="30"/>
      <c r="I14" s="30"/>
      <c r="J14" s="29"/>
      <c r="K14" s="29">
        <f t="shared" si="4"/>
        <v>0</v>
      </c>
      <c r="L14" s="25" t="e">
        <f t="shared" si="11"/>
        <v>#DIV/0!</v>
      </c>
      <c r="M14" s="4"/>
      <c r="N14" s="4"/>
      <c r="O14" s="5"/>
      <c r="P14" s="5">
        <f t="shared" si="14"/>
        <v>0</v>
      </c>
      <c r="Q14" s="5">
        <f t="shared" si="8"/>
        <v>0</v>
      </c>
      <c r="R14" s="24" t="e">
        <f t="shared" si="9"/>
        <v>#DIV/0!</v>
      </c>
      <c r="S14" s="28"/>
      <c r="T14" s="17" t="s">
        <v>29</v>
      </c>
    </row>
    <row r="15" spans="1:20" x14ac:dyDescent="0.25">
      <c r="D15" s="17"/>
      <c r="M15" s="17"/>
    </row>
    <row r="16" spans="1:20" x14ac:dyDescent="0.25">
      <c r="D16" s="17"/>
      <c r="M16" s="17"/>
    </row>
    <row r="17" spans="4:13" x14ac:dyDescent="0.25">
      <c r="D17" s="17"/>
      <c r="M17" s="17"/>
    </row>
    <row r="18" spans="4:13" x14ac:dyDescent="0.25">
      <c r="D18" s="17"/>
      <c r="M18" s="17"/>
    </row>
    <row r="19" spans="4:13" x14ac:dyDescent="0.25">
      <c r="D19" s="17"/>
      <c r="M19" s="17"/>
    </row>
    <row r="20" spans="4:13" x14ac:dyDescent="0.25">
      <c r="D20" s="17"/>
      <c r="M20" s="17"/>
    </row>
    <row r="21" spans="4:13" x14ac:dyDescent="0.25">
      <c r="D21" s="17"/>
      <c r="M21" s="17"/>
    </row>
    <row r="22" spans="4:13" x14ac:dyDescent="0.25">
      <c r="D22" s="17"/>
      <c r="M22" s="17"/>
    </row>
    <row r="23" spans="4:13" x14ac:dyDescent="0.25">
      <c r="D23" s="17"/>
      <c r="M23" s="17"/>
    </row>
    <row r="24" spans="4:13" x14ac:dyDescent="0.25">
      <c r="D24" s="17"/>
      <c r="M24" s="17"/>
    </row>
    <row r="25" spans="4:13" x14ac:dyDescent="0.25">
      <c r="D25" s="17"/>
      <c r="M25" s="17"/>
    </row>
    <row r="26" spans="4:13" x14ac:dyDescent="0.25">
      <c r="D26" s="17"/>
      <c r="M26" s="17"/>
    </row>
    <row r="27" spans="4:13" x14ac:dyDescent="0.25">
      <c r="D27" s="17"/>
      <c r="M27" s="17"/>
    </row>
  </sheetData>
  <pageMargins left="0.15748031496063" right="0.15748031496063" top="0.39370078740157499" bottom="0.39370078740157499" header="0.39370078740157499" footer="0.39370078740157499"/>
  <pageSetup scale="41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მოსალოდნელი ხარჯები_2703030702</vt:lpstr>
      <vt:lpstr>მოსალოდნელი ხარჯები_270106</vt:lpstr>
      <vt:lpstr>'მოსალოდნელი ხარჯები_270106'!Print_Area</vt:lpstr>
      <vt:lpstr>'მოსალოდნელი ხარჯები_2703030702'!Print_Area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2019-05-30T13:31:01Z</dcterms:modified>
</cp:coreProperties>
</file>